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<sst xmlns="http://schemas.openxmlformats.org/spreadsheetml/2006/main" count="96" uniqueCount="75">
  <si>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№ п/п</t>
  </si>
  <si>
    <t>описание услуги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</si>
  <si>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</si>
  <si>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</si>
  <si>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</si>
  <si>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</si>
  <si>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</si>
  <si>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</si>
  <si>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</si>
  <si>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</si>
  <si>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</si>
  <si>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</si>
  <si>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</si>
  <si>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</si>
  <si>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</si>
  <si>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</si>
  <si>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</si>
  <si>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</si>
  <si>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</si>
  <si>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</si>
  <si>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</si>
  <si>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</si>
  <si>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</si>
  <si>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</si>
  <si>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</si>
  <si>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</si>
  <si>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</si>
  <si>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</si>
  <si>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</si>
  <si>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</si>
  <si>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</si>
  <si>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</si>
  <si>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</si>
  <si>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</si>
  <si>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</si>
  <si>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</si>
  <si>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</si>
  <si>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</si>
  <si>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</si>
  <si>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</si>
  <si>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</si>
  <si>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</si>
  <si>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</si>
  <si>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</si>
  <si>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</si>
  <si>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</si>
  <si>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</si>
  <si>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</si>
  <si>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</si>
  <si>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</si>
  <si>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</si>
  <si>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</si>
  <si>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Аварийно - диспетчерская служба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</si>
  <si>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</si>
  <si>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Работы, выполняемые в целях надлежащего содержания и обслуживания конструктивных элементов зданий (техник)</t>
  </si>
  <si>
    <t>Текущий ремонт, в том числе закупка расходных материалов, инвентаря, хоз. товаров</t>
  </si>
  <si>
    <t>ежедневно кроме субб., воскр..Праздничные дни-по отдельному графику     По мере скапливания снега. Летом подметание по необходимости</t>
  </si>
  <si>
    <t>Ежедневно , праздничные дни-по отдельному графику. В соответствии с планом работ</t>
  </si>
  <si>
    <t>круглосуточно</t>
  </si>
  <si>
    <t>по мере необходимости</t>
  </si>
  <si>
    <t>Домофон, контроль доступа, пожарная безопасность, видеонаблюдение</t>
  </si>
  <si>
    <t>стоимость на 1 м2 с 01.01.2021</t>
  </si>
  <si>
    <t>стоимость на 1 м2 с 01.01.2022</t>
  </si>
  <si>
    <t>стоимость на 1 м2 с 01.01.2023</t>
  </si>
  <si>
    <t>42,80 р.</t>
  </si>
  <si>
    <t>стоимость на 1 м2 с 01.01.2024</t>
  </si>
  <si>
    <t>Коммунальные ресурсы на содержание общего имущества</t>
  </si>
  <si>
    <t>Водоотведение ОДН</t>
  </si>
  <si>
    <t>Тепловая Энергия ОДН</t>
  </si>
  <si>
    <t>Теплоноситель ОДН</t>
  </si>
  <si>
    <t>Холодное водоснабжение ОДН</t>
  </si>
  <si>
    <t>Электроснабжение ОДН</t>
  </si>
  <si>
    <t>Стоимость коммунальных ресурсов на содержание общего имущества не изменятся  до 01.07.2024 г. на основании Постановления правительства РФ</t>
  </si>
  <si>
    <t>Тарифы действуют с 01 января 2024 года по 31 декабря 2024 года</t>
  </si>
  <si>
    <r>
      <rPr>
        <b/>
        <sz val="12"/>
        <rFont val="Times New Roman"/>
        <family val="1"/>
      </rPr>
      <t xml:space="preserve">Уважаемые собственники!                                                                                                                       Уведомляем Вас о том, что с 01 января 2024 года  изменяется плата за услугу содержание жилого помещения. </t>
    </r>
    <r>
      <rPr>
        <sz val="10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</si>
</sst>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 ;\-#,##0.00\ "/>
    <numFmt numFmtId="198" formatCode="#,##0.00\ &quot;₽&quot;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0" fillId="0" borderId="11" xfId="0" applyNumberFormat="1" applyFill="1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9" fontId="0" fillId="0" borderId="0" xfId="0" applyNumberFormat="1" applyAlignment="1">
      <alignment/>
    </xf>
    <xf numFmtId="198" fontId="0" fillId="0" borderId="11" xfId="0" applyNumberFormat="1" applyBorder="1" applyAlignment="1">
      <alignment/>
    </xf>
    <xf numFmtId="0" fontId="0" fillId="0" borderId="19" xfId="0" applyFont="1" applyBorder="1" applyAlignment="1">
      <alignment vertical="center" wrapText="1"/>
    </xf>
    <xf numFmtId="196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9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196" fontId="0" fillId="0" borderId="22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8" fontId="3" fillId="0" borderId="20" xfId="0" applyNumberFormat="1" applyFont="1" applyBorder="1" applyAlignment="1">
      <alignment horizontal="center" wrapText="1"/>
    </xf>
    <xf numFmtId="198" fontId="3" fillId="0" borderId="29" xfId="0" applyNumberFormat="1" applyFont="1" applyBorder="1" applyAlignment="1">
      <alignment horizontal="center" wrapText="1"/>
    </xf>
    <xf numFmtId="198" fontId="0" fillId="0" borderId="11" xfId="0" applyNumberFormat="1" applyFont="1" applyBorder="1" applyAlignment="1">
      <alignment/>
    </xf>
    <xf numFmtId="198" fontId="0" fillId="0" borderId="11" xfId="0" applyNumberFormat="1" applyBorder="1" applyAlignment="1">
      <alignment horizontal="right"/>
    </xf>
    <xf numFmtId="198" fontId="0" fillId="0" borderId="11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40" t="s">
        <v>11</v>
      </c>
      <c r="B3" s="40"/>
      <c r="C3" s="40"/>
      <c r="D3" s="40"/>
      <c r="E3" s="40"/>
      <c r="F3" s="40"/>
    </row>
    <row r="4" spans="1:6" ht="18">
      <c r="A4" s="40" t="s">
        <v>46</v>
      </c>
      <c r="B4" s="40"/>
      <c r="C4" s="40"/>
      <c r="D4" s="40"/>
      <c r="E4" s="40"/>
      <c r="F4" s="40"/>
    </row>
    <row r="5" spans="1:6" ht="18.75" thickBot="1">
      <c r="A5" s="41" t="s">
        <v>12</v>
      </c>
      <c r="B5" s="41"/>
      <c r="C5" s="41"/>
      <c r="D5" s="41"/>
      <c r="E5" s="41"/>
      <c r="F5" s="41"/>
    </row>
    <row r="6" spans="1:11" ht="85.5" customHeight="1">
      <c r="A6" s="8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12" t="s">
        <v>18</v>
      </c>
      <c r="G6" s="10"/>
      <c r="H6" s="10"/>
      <c r="I6" s="10"/>
      <c r="J6" s="10"/>
      <c r="K6" s="10"/>
    </row>
    <row r="7" spans="1:11" ht="63.75">
      <c r="A7" s="1">
        <v>1</v>
      </c>
      <c r="B7" s="2" t="s">
        <v>30</v>
      </c>
      <c r="C7" s="2" t="s">
        <v>19</v>
      </c>
      <c r="D7" s="14">
        <f>(E7*5105.25)*12</f>
        <v>171536.4</v>
      </c>
      <c r="E7" s="14">
        <v>2.8</v>
      </c>
      <c r="F7" s="3" t="s">
        <v>33</v>
      </c>
      <c r="G7" s="10"/>
      <c r="H7" s="10"/>
      <c r="I7" s="10"/>
      <c r="J7" s="10"/>
      <c r="K7" s="10"/>
    </row>
    <row r="8" spans="1:11" ht="127.5">
      <c r="A8" s="1">
        <v>2</v>
      </c>
      <c r="B8" s="2" t="s">
        <v>31</v>
      </c>
      <c r="C8" s="2" t="s">
        <v>19</v>
      </c>
      <c r="D8" s="14">
        <f aca="true" t="shared" si="0" ref="D8:D19">(E8*5105.25)*12</f>
        <v>115174.43999999999</v>
      </c>
      <c r="E8" s="14">
        <v>1.88</v>
      </c>
      <c r="F8" s="3" t="s">
        <v>34</v>
      </c>
      <c r="G8" s="10"/>
      <c r="H8" s="10"/>
      <c r="I8" s="10"/>
      <c r="J8" s="10"/>
      <c r="K8" s="10"/>
    </row>
    <row r="9" spans="1:11" ht="63.75">
      <c r="A9" s="1">
        <v>3</v>
      </c>
      <c r="B9" s="2" t="s">
        <v>26</v>
      </c>
      <c r="C9" s="2" t="s">
        <v>19</v>
      </c>
      <c r="D9" s="14">
        <f t="shared" si="0"/>
        <v>143968.05</v>
      </c>
      <c r="E9" s="14">
        <v>2.35</v>
      </c>
      <c r="F9" s="3" t="s">
        <v>35</v>
      </c>
      <c r="G9" s="10"/>
      <c r="H9" s="10"/>
      <c r="I9" s="10"/>
      <c r="J9" s="10"/>
      <c r="K9" s="10"/>
    </row>
    <row r="10" spans="1:11" ht="153">
      <c r="A10" s="1">
        <v>4</v>
      </c>
      <c r="B10" s="2" t="s">
        <v>32</v>
      </c>
      <c r="C10" s="2" t="s">
        <v>25</v>
      </c>
      <c r="D10" s="14">
        <f t="shared" si="0"/>
        <v>112111.29000000001</v>
      </c>
      <c r="E10" s="14">
        <v>1.83</v>
      </c>
      <c r="F10" s="3" t="s">
        <v>34</v>
      </c>
      <c r="G10" s="10"/>
      <c r="H10" s="10"/>
      <c r="I10" s="10"/>
      <c r="J10" s="10"/>
      <c r="K10" s="10"/>
    </row>
    <row r="11" spans="1:11" ht="63.75">
      <c r="A11" s="1">
        <v>5</v>
      </c>
      <c r="B11" s="2" t="s">
        <v>2</v>
      </c>
      <c r="C11" s="2" t="s">
        <v>19</v>
      </c>
      <c r="D11" s="14">
        <f t="shared" si="0"/>
        <v>15315.75</v>
      </c>
      <c r="E11" s="14">
        <v>0.25</v>
      </c>
      <c r="F11" s="3" t="s">
        <v>36</v>
      </c>
      <c r="G11" s="10"/>
      <c r="H11" s="10"/>
      <c r="I11" s="10"/>
      <c r="J11" s="10"/>
      <c r="K11" s="10"/>
    </row>
    <row r="12" spans="1:11" ht="25.5">
      <c r="A12" s="1">
        <v>6</v>
      </c>
      <c r="B12" s="2" t="s">
        <v>28</v>
      </c>
      <c r="C12" s="2" t="s">
        <v>24</v>
      </c>
      <c r="D12" s="14">
        <f t="shared" si="0"/>
        <v>194816.34000000003</v>
      </c>
      <c r="E12" s="14">
        <v>3.18</v>
      </c>
      <c r="F12" s="3" t="s">
        <v>37</v>
      </c>
      <c r="G12" s="10"/>
      <c r="H12" s="10"/>
      <c r="I12" s="10"/>
      <c r="J12" s="10"/>
      <c r="K12" s="10"/>
    </row>
    <row r="13" spans="1:11" ht="51">
      <c r="A13" s="1">
        <v>7</v>
      </c>
      <c r="B13" s="2" t="s">
        <v>27</v>
      </c>
      <c r="C13" s="2" t="s">
        <v>20</v>
      </c>
      <c r="D13" s="14">
        <f t="shared" si="0"/>
        <v>352262.25</v>
      </c>
      <c r="E13" s="14">
        <v>5.75</v>
      </c>
      <c r="F13" s="3" t="s">
        <v>38</v>
      </c>
      <c r="G13" s="10"/>
      <c r="H13" s="10"/>
      <c r="I13" s="10"/>
      <c r="J13" s="10"/>
      <c r="K13" s="10"/>
    </row>
    <row r="14" spans="1:11" ht="51">
      <c r="A14" s="1">
        <v>8</v>
      </c>
      <c r="B14" s="2" t="s">
        <v>3</v>
      </c>
      <c r="C14" s="2" t="s">
        <v>21</v>
      </c>
      <c r="D14" s="14">
        <f t="shared" si="0"/>
        <v>145193.31</v>
      </c>
      <c r="E14" s="14">
        <v>2.37</v>
      </c>
      <c r="F14" s="3" t="s">
        <v>39</v>
      </c>
      <c r="G14" s="10"/>
      <c r="H14" s="10"/>
      <c r="I14" s="10"/>
      <c r="J14" s="10"/>
      <c r="K14" s="10"/>
    </row>
    <row r="15" spans="1:11" ht="63.75">
      <c r="A15" s="1">
        <v>9</v>
      </c>
      <c r="B15" s="2" t="s">
        <v>10</v>
      </c>
      <c r="C15" s="2" t="s">
        <v>19</v>
      </c>
      <c r="D15" s="14">
        <f t="shared" si="0"/>
        <v>276908.76</v>
      </c>
      <c r="E15" s="14">
        <v>4.52</v>
      </c>
      <c r="F15" s="3" t="s">
        <v>40</v>
      </c>
      <c r="G15" s="10"/>
      <c r="H15" s="10"/>
      <c r="I15" s="10"/>
      <c r="J15" s="10"/>
      <c r="K15" s="10"/>
    </row>
    <row r="16" spans="1:11" ht="38.25">
      <c r="A16" s="1">
        <v>10</v>
      </c>
      <c r="B16" s="2" t="s">
        <v>4</v>
      </c>
      <c r="C16" s="2" t="s">
        <v>22</v>
      </c>
      <c r="D16" s="14">
        <f t="shared" si="0"/>
        <v>363289.58999999997</v>
      </c>
      <c r="E16" s="14">
        <v>5.93</v>
      </c>
      <c r="F16" s="3" t="s">
        <v>41</v>
      </c>
      <c r="G16" s="10"/>
      <c r="H16" s="10"/>
      <c r="I16" s="10"/>
      <c r="J16" s="10"/>
      <c r="K16" s="10"/>
    </row>
    <row r="17" spans="1:11" ht="25.5">
      <c r="A17" s="1">
        <v>11</v>
      </c>
      <c r="B17" s="2" t="s">
        <v>5</v>
      </c>
      <c r="C17" s="2" t="s">
        <v>23</v>
      </c>
      <c r="D17" s="14">
        <f t="shared" si="0"/>
        <v>38595.69</v>
      </c>
      <c r="E17" s="14">
        <v>0.63</v>
      </c>
      <c r="F17" s="3" t="s">
        <v>42</v>
      </c>
      <c r="G17" s="10"/>
      <c r="H17" s="10"/>
      <c r="I17" s="10"/>
      <c r="J17" s="10"/>
      <c r="K17" s="10"/>
    </row>
    <row r="18" spans="1:11" ht="25.5">
      <c r="A18" s="1">
        <v>12</v>
      </c>
      <c r="B18" s="2" t="s">
        <v>6</v>
      </c>
      <c r="C18" s="2" t="s">
        <v>25</v>
      </c>
      <c r="D18" s="14">
        <f t="shared" si="0"/>
        <v>96795.54000000001</v>
      </c>
      <c r="E18" s="14">
        <v>1.58</v>
      </c>
      <c r="F18" s="3" t="s">
        <v>45</v>
      </c>
      <c r="G18" s="10"/>
      <c r="H18" s="10"/>
      <c r="I18" s="10"/>
      <c r="J18" s="10"/>
      <c r="K18" s="10"/>
    </row>
    <row r="19" spans="1:11" ht="89.25">
      <c r="A19" s="1">
        <v>13</v>
      </c>
      <c r="B19" s="2" t="s">
        <v>29</v>
      </c>
      <c r="C19" s="2" t="s">
        <v>20</v>
      </c>
      <c r="D19" s="14">
        <f t="shared" si="0"/>
        <v>85768.2</v>
      </c>
      <c r="E19" s="14">
        <v>1.4</v>
      </c>
      <c r="F19" s="3" t="s">
        <v>43</v>
      </c>
      <c r="G19" s="10"/>
      <c r="H19" s="10"/>
      <c r="I19" s="10"/>
      <c r="J19" s="10"/>
      <c r="K19" s="10"/>
    </row>
    <row r="20" spans="1:10" ht="16.5" thickBot="1">
      <c r="A20" s="13" t="s">
        <v>7</v>
      </c>
      <c r="B20" s="5"/>
      <c r="C20" s="5"/>
      <c r="D20" s="15">
        <f>SUM(D7:D19)</f>
        <v>2111735.6100000003</v>
      </c>
      <c r="E20" s="15">
        <f>SUM(E7:E19)</f>
        <v>34.47</v>
      </c>
      <c r="F20" s="6"/>
      <c r="G20" s="10"/>
      <c r="H20" s="10"/>
      <c r="I20" s="10"/>
      <c r="J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>
      <c r="A22" s="42" t="s">
        <v>8</v>
      </c>
      <c r="B22" s="42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78.75">
      <c r="A24" s="8" t="s">
        <v>13</v>
      </c>
      <c r="B24" s="9" t="s">
        <v>14</v>
      </c>
      <c r="C24" s="9" t="s">
        <v>15</v>
      </c>
      <c r="D24" s="9" t="s">
        <v>16</v>
      </c>
      <c r="E24" s="9" t="s">
        <v>48</v>
      </c>
      <c r="F24" s="12" t="s">
        <v>18</v>
      </c>
      <c r="G24" s="10"/>
      <c r="H24" s="10"/>
      <c r="I24" s="10"/>
      <c r="J24" s="10"/>
      <c r="K24" s="10"/>
    </row>
    <row r="25" spans="1:11" ht="64.5" thickBot="1">
      <c r="A25" s="4">
        <v>1</v>
      </c>
      <c r="B25" s="11" t="s">
        <v>47</v>
      </c>
      <c r="C25" s="17" t="s">
        <v>20</v>
      </c>
      <c r="D25" s="16">
        <f>(E25*210)*12</f>
        <v>907200</v>
      </c>
      <c r="E25" s="16">
        <v>360</v>
      </c>
      <c r="F25" s="6" t="s">
        <v>44</v>
      </c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39" t="s">
        <v>9</v>
      </c>
      <c r="B27" s="39"/>
      <c r="C27" s="39"/>
      <c r="D27" s="39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L4" sqref="L4"/>
    </sheetView>
  </sheetViews>
  <sheetFormatPr defaultColWidth="9.140625" defaultRowHeight="12.75"/>
  <cols>
    <col min="1" max="1" width="8.140625" style="0" customWidth="1"/>
    <col min="2" max="2" width="25.57421875" style="0" customWidth="1"/>
    <col min="3" max="3" width="29.57421875" style="0" customWidth="1"/>
    <col min="4" max="4" width="17.7109375" style="0" hidden="1" customWidth="1"/>
    <col min="5" max="5" width="16.8515625" style="0" hidden="1" customWidth="1"/>
    <col min="6" max="6" width="20.140625" style="0" customWidth="1"/>
    <col min="7" max="7" width="13.421875" style="0" hidden="1" customWidth="1"/>
    <col min="8" max="8" width="18.28125" style="0" customWidth="1"/>
    <col min="9" max="9" width="0" style="0" hidden="1" customWidth="1"/>
  </cols>
  <sheetData>
    <row r="1" spans="1:8" ht="60" customHeight="1">
      <c r="A1" s="46" t="s">
        <v>74</v>
      </c>
      <c r="B1" s="47"/>
      <c r="C1" s="47"/>
      <c r="D1" s="47"/>
      <c r="E1" s="47"/>
      <c r="F1" s="47"/>
      <c r="G1" s="47"/>
      <c r="H1" s="47"/>
    </row>
    <row r="2" spans="1:8" ht="69" customHeight="1">
      <c r="A2" s="19" t="s">
        <v>0</v>
      </c>
      <c r="B2" s="19" t="s">
        <v>1</v>
      </c>
      <c r="C2" s="19" t="s">
        <v>51</v>
      </c>
      <c r="D2" s="19" t="s">
        <v>61</v>
      </c>
      <c r="E2" s="19" t="s">
        <v>62</v>
      </c>
      <c r="F2" s="19" t="s">
        <v>63</v>
      </c>
      <c r="H2" s="19" t="s">
        <v>65</v>
      </c>
    </row>
    <row r="3" spans="1:9" ht="72.75" customHeight="1">
      <c r="A3" s="19">
        <v>1</v>
      </c>
      <c r="B3" s="18" t="s">
        <v>30</v>
      </c>
      <c r="C3" s="18" t="s">
        <v>19</v>
      </c>
      <c r="D3" s="23">
        <v>4.65</v>
      </c>
      <c r="E3" s="23">
        <f>D3*1.065</f>
        <v>4.95225</v>
      </c>
      <c r="F3" s="27">
        <f>E3+E3*$G$3</f>
        <v>5.4969975</v>
      </c>
      <c r="G3" s="26">
        <v>0.11</v>
      </c>
      <c r="H3" s="27">
        <f>F3+F3*$I$3</f>
        <v>5.82681735</v>
      </c>
      <c r="I3" s="26">
        <v>0.06</v>
      </c>
    </row>
    <row r="4" spans="1:8" ht="184.5" customHeight="1">
      <c r="A4" s="19">
        <v>2</v>
      </c>
      <c r="B4" s="18" t="s">
        <v>53</v>
      </c>
      <c r="C4" s="18" t="s">
        <v>56</v>
      </c>
      <c r="D4" s="23">
        <v>4.25</v>
      </c>
      <c r="E4" s="23">
        <f aca="true" t="shared" si="0" ref="E4:E11">D4*1.065</f>
        <v>4.52625</v>
      </c>
      <c r="F4" s="27">
        <f aca="true" t="shared" si="1" ref="F4:F10">E4+E4*$G$3</f>
        <v>5.0241375</v>
      </c>
      <c r="H4" s="55">
        <f>F4+F4*$I$3-0.01</f>
        <v>5.31558575</v>
      </c>
    </row>
    <row r="5" spans="1:8" ht="63.75" customHeight="1">
      <c r="A5" s="19">
        <v>3</v>
      </c>
      <c r="B5" s="18" t="s">
        <v>49</v>
      </c>
      <c r="C5" s="18" t="s">
        <v>19</v>
      </c>
      <c r="D5" s="23">
        <v>4.15</v>
      </c>
      <c r="E5" s="23">
        <f t="shared" si="0"/>
        <v>4.4197500000000005</v>
      </c>
      <c r="F5" s="27">
        <f t="shared" si="1"/>
        <v>4.905922500000001</v>
      </c>
      <c r="H5" s="27">
        <f aca="true" t="shared" si="2" ref="H5:H11">F5+F5*$I$3</f>
        <v>5.200277850000001</v>
      </c>
    </row>
    <row r="6" spans="1:8" ht="61.5" customHeight="1">
      <c r="A6" s="19">
        <v>4</v>
      </c>
      <c r="B6" s="18" t="s">
        <v>27</v>
      </c>
      <c r="C6" s="18" t="s">
        <v>20</v>
      </c>
      <c r="D6" s="21">
        <v>5.85</v>
      </c>
      <c r="E6" s="23">
        <f t="shared" si="0"/>
        <v>6.230249999999999</v>
      </c>
      <c r="F6" s="27">
        <f t="shared" si="1"/>
        <v>6.915577499999999</v>
      </c>
      <c r="H6" s="27">
        <f t="shared" si="2"/>
        <v>7.330512149999999</v>
      </c>
    </row>
    <row r="7" spans="1:8" ht="71.25" customHeight="1">
      <c r="A7" s="19">
        <v>5</v>
      </c>
      <c r="B7" s="18" t="s">
        <v>54</v>
      </c>
      <c r="C7" s="18" t="s">
        <v>57</v>
      </c>
      <c r="D7" s="21">
        <v>1.8</v>
      </c>
      <c r="E7" s="23">
        <f t="shared" si="0"/>
        <v>1.917</v>
      </c>
      <c r="F7" s="27">
        <f t="shared" si="1"/>
        <v>2.12787</v>
      </c>
      <c r="H7" s="27">
        <f t="shared" si="2"/>
        <v>2.2555422000000003</v>
      </c>
    </row>
    <row r="8" spans="1:8" ht="39" customHeight="1">
      <c r="A8" s="19">
        <v>6</v>
      </c>
      <c r="B8" s="2" t="s">
        <v>60</v>
      </c>
      <c r="C8" s="18" t="s">
        <v>23</v>
      </c>
      <c r="D8" s="21">
        <v>2.68</v>
      </c>
      <c r="E8" s="23">
        <f t="shared" si="0"/>
        <v>2.8542</v>
      </c>
      <c r="F8" s="27">
        <f t="shared" si="1"/>
        <v>3.168162</v>
      </c>
      <c r="H8" s="27">
        <f t="shared" si="2"/>
        <v>3.35825172</v>
      </c>
    </row>
    <row r="9" spans="1:8" ht="36" customHeight="1">
      <c r="A9" s="19">
        <v>7</v>
      </c>
      <c r="B9" s="18" t="s">
        <v>52</v>
      </c>
      <c r="C9" s="18" t="s">
        <v>58</v>
      </c>
      <c r="D9" s="21">
        <v>1</v>
      </c>
      <c r="E9" s="23">
        <f t="shared" si="0"/>
        <v>1.065</v>
      </c>
      <c r="F9" s="27">
        <f t="shared" si="1"/>
        <v>1.18215</v>
      </c>
      <c r="H9" s="27">
        <f t="shared" si="2"/>
        <v>1.253079</v>
      </c>
    </row>
    <row r="10" spans="1:8" ht="43.5" customHeight="1">
      <c r="A10" s="19">
        <v>8</v>
      </c>
      <c r="B10" s="18" t="s">
        <v>50</v>
      </c>
      <c r="C10" s="18" t="s">
        <v>19</v>
      </c>
      <c r="D10" s="21">
        <v>8.92</v>
      </c>
      <c r="E10" s="23">
        <f t="shared" si="0"/>
        <v>9.499799999999999</v>
      </c>
      <c r="F10" s="27">
        <f t="shared" si="1"/>
        <v>10.544777999999999</v>
      </c>
      <c r="H10" s="27">
        <f t="shared" si="2"/>
        <v>11.17746468</v>
      </c>
    </row>
    <row r="11" spans="1:8" ht="57.75" customHeight="1">
      <c r="A11" s="19">
        <v>9</v>
      </c>
      <c r="B11" s="18" t="s">
        <v>55</v>
      </c>
      <c r="C11" s="18" t="s">
        <v>59</v>
      </c>
      <c r="D11" s="22">
        <v>2.85</v>
      </c>
      <c r="E11" s="23">
        <f t="shared" si="0"/>
        <v>3.03525</v>
      </c>
      <c r="F11" s="27">
        <f>E11+E11*G11</f>
        <v>3.4298325</v>
      </c>
      <c r="G11" s="26">
        <v>0.13</v>
      </c>
      <c r="H11" s="27">
        <f t="shared" si="2"/>
        <v>3.6356224499999996</v>
      </c>
    </row>
    <row r="12" spans="1:8" ht="33" customHeight="1">
      <c r="A12" s="7" t="s">
        <v>7</v>
      </c>
      <c r="B12" s="20"/>
      <c r="C12" s="20"/>
      <c r="D12" s="24">
        <f>SUM(D3:D11)</f>
        <v>36.15</v>
      </c>
      <c r="E12" s="25">
        <f>SUM(E3:E11)</f>
        <v>38.49975</v>
      </c>
      <c r="F12" s="57" t="s">
        <v>64</v>
      </c>
      <c r="H12" s="56">
        <v>45.37</v>
      </c>
    </row>
    <row r="13" spans="1:8" ht="54" customHeight="1">
      <c r="A13" s="48">
        <v>10</v>
      </c>
      <c r="B13" s="28" t="s">
        <v>66</v>
      </c>
      <c r="C13" s="50"/>
      <c r="D13" s="29"/>
      <c r="E13" s="30"/>
      <c r="F13" s="53"/>
      <c r="G13" s="53"/>
      <c r="H13" s="54"/>
    </row>
    <row r="14" spans="1:8" ht="14.25" customHeight="1">
      <c r="A14" s="49"/>
      <c r="B14" s="28" t="s">
        <v>67</v>
      </c>
      <c r="C14" s="51"/>
      <c r="D14" s="31"/>
      <c r="E14" s="32"/>
      <c r="H14" s="33"/>
    </row>
    <row r="15" spans="1:8" ht="14.25" customHeight="1">
      <c r="A15" s="49"/>
      <c r="B15" s="28" t="s">
        <v>68</v>
      </c>
      <c r="C15" s="51"/>
      <c r="D15" s="31"/>
      <c r="E15" s="32"/>
      <c r="H15" s="33"/>
    </row>
    <row r="16" spans="1:8" ht="12.75">
      <c r="A16" s="49"/>
      <c r="B16" s="28" t="s">
        <v>69</v>
      </c>
      <c r="C16" s="51"/>
      <c r="D16" s="31"/>
      <c r="E16" s="32"/>
      <c r="H16" s="33"/>
    </row>
    <row r="17" spans="1:8" ht="25.5">
      <c r="A17" s="49"/>
      <c r="B17" s="34" t="s">
        <v>70</v>
      </c>
      <c r="C17" s="51"/>
      <c r="D17" s="31"/>
      <c r="E17" s="32"/>
      <c r="H17" s="33"/>
    </row>
    <row r="18" spans="1:8" ht="12.75">
      <c r="A18" s="49"/>
      <c r="B18" s="28" t="s">
        <v>71</v>
      </c>
      <c r="C18" s="52"/>
      <c r="D18" s="35"/>
      <c r="E18" s="36"/>
      <c r="F18" s="37"/>
      <c r="G18" s="37"/>
      <c r="H18" s="38"/>
    </row>
    <row r="19" spans="1:8" ht="36.75" customHeight="1">
      <c r="A19" s="43" t="s">
        <v>72</v>
      </c>
      <c r="B19" s="43"/>
      <c r="C19" s="44"/>
      <c r="D19" s="44"/>
      <c r="E19" s="44"/>
      <c r="F19" s="44"/>
      <c r="G19" s="44"/>
      <c r="H19" s="44"/>
    </row>
    <row r="20" spans="1:8" ht="15.75">
      <c r="A20" s="45" t="s">
        <v>73</v>
      </c>
      <c r="B20" s="45"/>
      <c r="C20" s="45"/>
      <c r="D20" s="45"/>
      <c r="E20" s="45"/>
      <c r="F20" s="45"/>
      <c r="G20" s="45"/>
      <c r="H20" s="45"/>
    </row>
  </sheetData>
  <sheetProtection/>
  <mergeCells count="6">
    <mergeCell ref="A19:H19"/>
    <mergeCell ref="A20:H20"/>
    <mergeCell ref="A1:H1"/>
    <mergeCell ref="A13:A18"/>
    <mergeCell ref="C13:C18"/>
    <mergeCell ref="F13:H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2021-12-15T13:29:00Z</cp:lastPrinted>
  <dcterms:created xsi:type="dcterms:W3CDTF">1996-10-08T23:32:33Z</dcterms:created>
  <dcterms:modified xsi:type="dcterms:W3CDTF">2023-12-12T06:32:29Z</dcterms:modified>
  <cp:category/>
  <cp:version/>
  <cp:contentType/>
  <cp:contentStatus/>
</cp:coreProperties>
</file>